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99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C8" i="1"/>
  <c r="C7" i="1"/>
  <c r="C6" i="1"/>
  <c r="C5" i="1"/>
  <c r="C4" i="1"/>
  <c r="F3" i="1" l="1"/>
  <c r="F4" i="1"/>
  <c r="F5" i="1"/>
  <c r="F6" i="1"/>
  <c r="F7" i="1"/>
  <c r="F8" i="1"/>
  <c r="F9" i="1" l="1"/>
</calcChain>
</file>

<file path=xl/sharedStrings.xml><?xml version="1.0" encoding="utf-8"?>
<sst xmlns="http://schemas.openxmlformats.org/spreadsheetml/2006/main" count="37" uniqueCount="30">
  <si>
    <t>Akce</t>
  </si>
  <si>
    <t>cena dle SoD bez DPH/příp. rozpočtové náklady</t>
  </si>
  <si>
    <t>výše dotace</t>
  </si>
  <si>
    <t>poskytovatel dotace</t>
  </si>
  <si>
    <t>úvěr</t>
  </si>
  <si>
    <t>vlastní zdroje</t>
  </si>
  <si>
    <t>přenesená daňová povinnost ano/ne</t>
  </si>
  <si>
    <t>Lomnice n.P.</t>
  </si>
  <si>
    <t>Benešov u Semil</t>
  </si>
  <si>
    <t>Benecko Mrklov</t>
  </si>
  <si>
    <t>Chuchelna</t>
  </si>
  <si>
    <t>Ohrazenice</t>
  </si>
  <si>
    <t>výše DPH</t>
  </si>
  <si>
    <t>Jilemnice II</t>
  </si>
  <si>
    <t>ano</t>
  </si>
  <si>
    <t>LK povrchy, LK fond ochrany vod</t>
  </si>
  <si>
    <t>město Jilemnice</t>
  </si>
  <si>
    <t>---</t>
  </si>
  <si>
    <t>obec Benešov, LK fond ochrany vod na dvě etapy stavby (2x 1,8 mil.)</t>
  </si>
  <si>
    <t>SFŽP (máme rozhodnutí), LK individuální žádost, LK fond ochrany vod, obec Benecko</t>
  </si>
  <si>
    <t>obec Chuchelna, LK fond ochrany vod 2x1,8 mil. Kč  (dvě žádosti na dvě etapy stavby ve dvou letech)</t>
  </si>
  <si>
    <t>LK povrchy, obec Ohrazenice, LK fond ochrany vod 2x1,8 mil. Kč  (dvě žádosti na dvě etapy stavby ve dvou letech)</t>
  </si>
  <si>
    <t>vybraný dodavatel, bude uzavřená smlouva o dílo</t>
  </si>
  <si>
    <t>vybraný dodavatel, bude uzavřená smlouva o dílo/ZM schválilo dotaci smlouva ještě není</t>
  </si>
  <si>
    <t>vybraný dodavatel, bude uzavřená smlouva o dílo/budeme žádat o dotace - předjadnané na LK</t>
  </si>
  <si>
    <t>vybraný dodavatel, bude uzavřená smlouva o dílo/budeme žádat o dotaci na obci a na LK - předjednané</t>
  </si>
  <si>
    <t>probíhá VZ na dodavatele stavby/ máme RoPD od SFŽP, ostatní předjednané - budeme žádat letos</t>
  </si>
  <si>
    <t>vybraný dodavatel, bude uzavřená smlouva o dílo/budeme žádat o dotacei obce i LK - předjednané</t>
  </si>
  <si>
    <t>vybraný dodavatel, bude uzavřená smlouva o dílo/budou realizovány smlouva na dotaco podle rozpočtu ze SoD</t>
  </si>
  <si>
    <t>některé stavby jsou realizovány ve dvou letech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</si>
</sst>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 vertical="center" wrapText="1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sqref="A1:I9"/>
    </sheetView>
  </sheetViews>
  <sheetFormatPr defaultRowHeight="15" x14ac:dyDescent="0.25"/>
  <cols>
    <col min="1" max="1" width="15.7109375" bestFit="1" customWidth="1"/>
    <col min="2" max="2" width="20.140625" customWidth="1"/>
    <col min="3" max="3" width="20.28515625" customWidth="1"/>
    <col min="4" max="4" width="30.28515625" style="1" customWidth="1"/>
    <col min="5" max="5" width="19" customWidth="1"/>
    <col min="6" max="6" width="20" customWidth="1"/>
    <col min="7" max="8" width="15.7109375" customWidth="1"/>
    <col min="9" max="9" width="36.85546875" style="1" customWidth="1"/>
  </cols>
  <sheetData>
    <row r="1" spans="1:1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</v>
      </c>
      <c r="H1" s="2" t="s">
        <v>6</v>
      </c>
      <c r="J1" s="1"/>
      <c r="K1" s="1"/>
    </row>
    <row r="2" spans="1:11" ht="39" customHeight="1" x14ac:dyDescent="0.25">
      <c r="A2" s="3" t="s">
        <v>7</v>
      </c>
      <c r="B2" s="4">
        <v>12872214</v>
      </c>
      <c r="C2" s="4">
        <v>0</v>
      </c>
      <c r="D2" s="9" t="s">
        <v>17</v>
      </c>
      <c r="E2" s="5">
        <v>11000000</v>
      </c>
      <c r="F2" s="4">
        <f>B2-C2-E2</f>
        <v>1872214</v>
      </c>
      <c r="G2" s="7">
        <v>0.21</v>
      </c>
      <c r="H2" s="6" t="s">
        <v>14</v>
      </c>
      <c r="I2" s="8" t="s">
        <v>22</v>
      </c>
    </row>
    <row r="3" spans="1:11" ht="56.25" customHeight="1" x14ac:dyDescent="0.25">
      <c r="A3" s="3" t="s">
        <v>13</v>
      </c>
      <c r="B3" s="4">
        <v>24582576</v>
      </c>
      <c r="C3" s="4">
        <v>11956000</v>
      </c>
      <c r="D3" s="8" t="s">
        <v>16</v>
      </c>
      <c r="E3" s="5">
        <v>11000000</v>
      </c>
      <c r="F3" s="4">
        <f t="shared" ref="F3:F8" si="0">B3-C3-E3</f>
        <v>1626576</v>
      </c>
      <c r="G3" s="7">
        <v>0.21</v>
      </c>
      <c r="H3" s="6" t="s">
        <v>14</v>
      </c>
      <c r="I3" s="8" t="s">
        <v>23</v>
      </c>
    </row>
    <row r="4" spans="1:11" ht="48" customHeight="1" x14ac:dyDescent="0.25">
      <c r="A4" s="3" t="s">
        <v>13</v>
      </c>
      <c r="B4" s="4">
        <v>14690578</v>
      </c>
      <c r="C4" s="4">
        <f>6400000+1800000</f>
        <v>8200000</v>
      </c>
      <c r="D4" s="8" t="s">
        <v>15</v>
      </c>
      <c r="E4" s="5">
        <v>4000000</v>
      </c>
      <c r="F4" s="4">
        <f t="shared" si="0"/>
        <v>2490578</v>
      </c>
      <c r="G4" s="7">
        <v>0.21</v>
      </c>
      <c r="H4" s="6" t="s">
        <v>14</v>
      </c>
      <c r="I4" s="8" t="s">
        <v>24</v>
      </c>
    </row>
    <row r="5" spans="1:11" ht="67.5" customHeight="1" x14ac:dyDescent="0.25">
      <c r="A5" s="3" t="s">
        <v>8</v>
      </c>
      <c r="B5" s="4">
        <v>23464407</v>
      </c>
      <c r="C5" s="4">
        <f>3600000+1800000+1800000</f>
        <v>7200000</v>
      </c>
      <c r="D5" s="8" t="s">
        <v>18</v>
      </c>
      <c r="E5" s="5">
        <v>5000000</v>
      </c>
      <c r="F5" s="4">
        <f t="shared" si="0"/>
        <v>11264407</v>
      </c>
      <c r="G5" s="7">
        <v>0.21</v>
      </c>
      <c r="H5" s="6" t="s">
        <v>14</v>
      </c>
      <c r="I5" s="8" t="s">
        <v>25</v>
      </c>
    </row>
    <row r="6" spans="1:11" ht="59.25" customHeight="1" x14ac:dyDescent="0.25">
      <c r="A6" s="3" t="s">
        <v>9</v>
      </c>
      <c r="B6" s="4">
        <v>35000000</v>
      </c>
      <c r="C6" s="4">
        <f>10288054+3000000+1800000+1000000</f>
        <v>16088054</v>
      </c>
      <c r="D6" s="8" t="s">
        <v>19</v>
      </c>
      <c r="E6" s="5">
        <v>3000000</v>
      </c>
      <c r="F6" s="4">
        <f t="shared" si="0"/>
        <v>15911946</v>
      </c>
      <c r="G6" s="7">
        <v>0.21</v>
      </c>
      <c r="H6" s="6" t="s">
        <v>14</v>
      </c>
      <c r="I6" s="8" t="s">
        <v>26</v>
      </c>
    </row>
    <row r="7" spans="1:11" ht="61.5" customHeight="1" x14ac:dyDescent="0.25">
      <c r="A7" s="3" t="s">
        <v>10</v>
      </c>
      <c r="B7" s="4">
        <v>9876541</v>
      </c>
      <c r="C7" s="4">
        <f>2500000+1800000+1800000</f>
        <v>6100000</v>
      </c>
      <c r="D7" s="8" t="s">
        <v>20</v>
      </c>
      <c r="E7" s="5">
        <v>3000000</v>
      </c>
      <c r="F7" s="4">
        <f t="shared" si="0"/>
        <v>776541</v>
      </c>
      <c r="G7" s="7">
        <v>0.21</v>
      </c>
      <c r="H7" s="6" t="s">
        <v>14</v>
      </c>
      <c r="I7" s="8" t="s">
        <v>27</v>
      </c>
    </row>
    <row r="8" spans="1:11" ht="69" customHeight="1" x14ac:dyDescent="0.25">
      <c r="A8" s="3" t="s">
        <v>11</v>
      </c>
      <c r="B8" s="4">
        <v>46260801</v>
      </c>
      <c r="C8" s="4">
        <f>19000000+5800000+1800000+1800000</f>
        <v>28400000</v>
      </c>
      <c r="D8" s="8" t="s">
        <v>21</v>
      </c>
      <c r="E8" s="5">
        <v>8000000</v>
      </c>
      <c r="F8" s="4">
        <f t="shared" si="0"/>
        <v>9860801</v>
      </c>
      <c r="G8" s="7">
        <v>0.21</v>
      </c>
      <c r="H8" s="6" t="s">
        <v>14</v>
      </c>
      <c r="I8" s="8" t="s">
        <v>28</v>
      </c>
    </row>
    <row r="9" spans="1:11" ht="37.5" customHeight="1" x14ac:dyDescent="0.25">
      <c r="F9" s="10">
        <f>SUM(F2:F8)</f>
        <v>43803063</v>
      </c>
      <c r="I9" s="1" t="s">
        <v>29</v>
      </c>
    </row>
    <row r="10" spans="1:11" ht="30" customHeight="1" x14ac:dyDescent="0.25"/>
  </sheetData>
  <pageMargins left="0" right="0" top="0.78740157480314965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Kacerova Jana Ing.</dc:creator>
  <cp:lastModifiedBy>MARCELA ČERVOVÁ</cp:lastModifiedBy>
  <cp:lastPrinted>2021-02-26T13:17:23Z</cp:lastPrinted>
  <dcterms:created xsi:type="dcterms:W3CDTF">2021-02-26T09:51:11Z</dcterms:created>
  <dcterms:modified xsi:type="dcterms:W3CDTF">2021-02-26T13:17:27Z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2021-02-26T09:58:38Z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C1 - Internal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11fdba7a-c784-467a-b534-2927a0ed205f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</Properties>
</file>